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All PG works 2018-19\3rd Semester Tabulation Sheet  Nov -Dec  2018\"/>
    </mc:Choice>
  </mc:AlternateContent>
  <bookViews>
    <workbookView xWindow="120" yWindow="45" windowWidth="18975" windowHeight="11010" activeTab="1"/>
  </bookViews>
  <sheets>
    <sheet name="ME VLSID 3RD 2017" sheetId="1" r:id="rId1"/>
    <sheet name="3rd P T 2017" sheetId="3" r:id="rId2"/>
    <sheet name="CSP 3RD 2017" sheetId="2" r:id="rId3"/>
  </sheets>
  <definedNames>
    <definedName name="_xlnm.Print_Area" localSheetId="2">'CSP 3RD 2017'!$A$2:$M$20</definedName>
    <definedName name="_xlnm.Print_Area" localSheetId="0">'ME VLSID 3RD 2017'!$A$1:$M$17</definedName>
  </definedNames>
  <calcPr calcId="152511"/>
</workbook>
</file>

<file path=xl/calcChain.xml><?xml version="1.0" encoding="utf-8"?>
<calcChain xmlns="http://schemas.openxmlformats.org/spreadsheetml/2006/main">
  <c r="I9" i="3" l="1"/>
  <c r="I8" i="3"/>
  <c r="N9" i="3" l="1"/>
  <c r="N8" i="3"/>
  <c r="H9" i="3"/>
  <c r="H8" i="3"/>
  <c r="F9" i="2" l="1"/>
  <c r="F10" i="2"/>
  <c r="F11" i="2"/>
  <c r="F8" i="2"/>
  <c r="F9" i="3" l="1"/>
  <c r="D9" i="3"/>
  <c r="F8" i="3"/>
  <c r="D8" i="3"/>
  <c r="O9" i="3" l="1"/>
  <c r="O8" i="3"/>
  <c r="D9" i="1"/>
  <c r="F9" i="1" s="1"/>
  <c r="G9" i="1" l="1"/>
  <c r="L9" i="1"/>
  <c r="M9" i="1" s="1"/>
  <c r="L9" i="2"/>
  <c r="L10" i="2"/>
  <c r="L11" i="2"/>
  <c r="D11" i="2" l="1"/>
  <c r="M11" i="2" l="1"/>
  <c r="G11" i="2"/>
  <c r="D8" i="2"/>
  <c r="D9" i="2"/>
  <c r="D10" i="2"/>
  <c r="G10" i="2" l="1"/>
  <c r="M10" i="2"/>
  <c r="G9" i="2"/>
  <c r="M9" i="2"/>
  <c r="L8" i="2"/>
  <c r="G8" i="2"/>
  <c r="M8" i="2" l="1"/>
  <c r="D11" i="1" l="1"/>
  <c r="F11" i="1" s="1"/>
  <c r="D10" i="1"/>
  <c r="F10" i="1" s="1"/>
  <c r="D8" i="1"/>
  <c r="F8" i="1" s="1"/>
  <c r="D7" i="1"/>
  <c r="F7" i="1" s="1"/>
  <c r="L7" i="1" s="1"/>
  <c r="G10" i="1" l="1"/>
  <c r="L10" i="1"/>
  <c r="G11" i="1"/>
  <c r="L11" i="1"/>
  <c r="G8" i="1"/>
  <c r="L8" i="1"/>
  <c r="M11" i="1" l="1"/>
  <c r="M8" i="1"/>
  <c r="M7" i="1"/>
  <c r="G7" i="1"/>
  <c r="M10" i="1"/>
</calcChain>
</file>

<file path=xl/sharedStrings.xml><?xml version="1.0" encoding="utf-8"?>
<sst xmlns="http://schemas.openxmlformats.org/spreadsheetml/2006/main" count="113" uniqueCount="63">
  <si>
    <t>SL. No.</t>
  </si>
  <si>
    <t>Registration no.</t>
  </si>
  <si>
    <t>CPI</t>
  </si>
  <si>
    <t>Credit</t>
  </si>
  <si>
    <t>1st Tabulator</t>
  </si>
  <si>
    <t xml:space="preserve"> </t>
  </si>
  <si>
    <t>NATIONAL INSTITUTE OF TECHNOLOGY SILCHAR</t>
  </si>
  <si>
    <t>TCP</t>
  </si>
  <si>
    <t xml:space="preserve">COMMUNICATION &amp; SIGNAL PROCESSING ENGG.                                                                                            </t>
  </si>
  <si>
    <t xml:space="preserve"> Microelectronics &amp; VLSI Design.</t>
  </si>
  <si>
    <t>1ST</t>
  </si>
  <si>
    <t>CPI Below 6.00</t>
  </si>
  <si>
    <t>TGP</t>
  </si>
  <si>
    <t>Registration No.</t>
  </si>
  <si>
    <t>Dean, Academic</t>
  </si>
  <si>
    <t>EC-599</t>
  </si>
  <si>
    <t>PROJECT</t>
  </si>
  <si>
    <t>PROJECT PHASE-1</t>
  </si>
  <si>
    <t>SPI                 3RD</t>
  </si>
  <si>
    <t>2ND</t>
  </si>
  <si>
    <t>3RD</t>
  </si>
  <si>
    <t xml:space="preserve">SPI/ 3RD </t>
  </si>
  <si>
    <t>2ND SEM</t>
  </si>
  <si>
    <t>1ST SEM</t>
  </si>
  <si>
    <t>2nd Tabulator</t>
  </si>
  <si>
    <t>Asstt. Registrar,Acad</t>
  </si>
  <si>
    <t>Registrar</t>
  </si>
  <si>
    <t xml:space="preserve">Regn </t>
  </si>
  <si>
    <t>A</t>
  </si>
  <si>
    <t>SPI</t>
  </si>
  <si>
    <t xml:space="preserve">NATIONAL INSTITUTE OF TECHNOLOGY SILCHAR   </t>
  </si>
  <si>
    <t xml:space="preserve">Registrar </t>
  </si>
  <si>
    <t>3RD SEM M. TECH  ELECTRONICS &amp; COMMUNICATION ENGG. TABULATION SHEET- NOVEMBER-DECEMBER 2018</t>
  </si>
  <si>
    <t>3RD SEMESTER M.TECH (ECE) TABULATION SHEET, NOVEMBER-DECEMBER 2018</t>
  </si>
  <si>
    <t>30+30+20=80</t>
  </si>
  <si>
    <t>17-24-201</t>
  </si>
  <si>
    <t>17-24-203</t>
  </si>
  <si>
    <t>17-24-204</t>
  </si>
  <si>
    <t>17-24-205</t>
  </si>
  <si>
    <t>17-24-101</t>
  </si>
  <si>
    <t>17-24-102</t>
  </si>
  <si>
    <t>17-24-107</t>
  </si>
  <si>
    <t>17-24-109</t>
  </si>
  <si>
    <t>17-24-110</t>
  </si>
  <si>
    <t>17-24-111</t>
  </si>
  <si>
    <t>28+32+18=78</t>
  </si>
  <si>
    <t>EC-501</t>
  </si>
  <si>
    <t>EC 504</t>
  </si>
  <si>
    <t>Semi-Con.Device Phy</t>
  </si>
  <si>
    <t xml:space="preserve"> LAB -I</t>
  </si>
  <si>
    <t xml:space="preserve">Below </t>
  </si>
  <si>
    <t>17-24-108</t>
  </si>
  <si>
    <t>NATIONAL INSTITUTE OF TECHNOLOGY, SILCHAR.</t>
  </si>
  <si>
    <t xml:space="preserve">                          3RD SEM M. TECH ( PART-TIME) ELECTRONICS &amp; COMMUNICATION ENGG. TABULATION SHEET-NOV-DEC 2018 </t>
  </si>
  <si>
    <t xml:space="preserve">                                                                       Microelectronics &amp; VLSI Design.</t>
  </si>
  <si>
    <t>AA</t>
  </si>
  <si>
    <t>AB</t>
  </si>
  <si>
    <t>BB</t>
  </si>
  <si>
    <t>CPI/3RD</t>
  </si>
  <si>
    <t>BC</t>
  </si>
  <si>
    <t>Asstt. Registrar, Acad</t>
  </si>
  <si>
    <t xml:space="preserve">Registrar          </t>
  </si>
  <si>
    <t>Dean, Academic.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</si>
</sst>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</font>
    <font>
      <sz val="14"/>
      <name val="Arial"/>
      <family val="2"/>
    </font>
    <font>
      <b/>
      <sz val="18"/>
      <name val="Arial"/>
      <family val="2"/>
    </font>
    <font>
      <sz val="18"/>
      <name val="Verdana"/>
      <family val="2"/>
    </font>
    <font>
      <b/>
      <sz val="22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sz val="20"/>
      <name val="Times New Roman"/>
      <family val="1"/>
    </font>
    <font>
      <sz val="24"/>
      <name val="Times New Roman"/>
      <family val="1"/>
    </font>
    <font>
      <b/>
      <sz val="24"/>
      <name val="Times New Roman"/>
      <family val="1"/>
    </font>
    <font>
      <b/>
      <sz val="24"/>
      <color theme="1"/>
      <name val="Times New Roman"/>
      <family val="1"/>
    </font>
    <font>
      <sz val="20"/>
      <name val="Verdana"/>
      <family val="2"/>
    </font>
    <font>
      <b/>
      <sz val="20"/>
      <name val="Verdana"/>
      <family val="2"/>
    </font>
    <font>
      <b/>
      <sz val="18"/>
      <name val="Snap ITC"/>
      <family val="5"/>
    </font>
    <font>
      <b/>
      <sz val="22"/>
      <name val="Showcard Gothic"/>
      <family val="5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20"/>
      <name val="Siyam Rupali"/>
    </font>
    <font>
      <sz val="18"/>
      <name val="Arial"/>
      <family val="2"/>
    </font>
    <font>
      <sz val="14"/>
      <name val="Times New Roman"/>
      <family val="1"/>
    </font>
    <font>
      <sz val="14"/>
      <name val="Verdana"/>
      <family val="2"/>
    </font>
    <font>
      <sz val="16"/>
      <name val="Verdana"/>
      <family val="2"/>
    </font>
    <font>
      <sz val="18"/>
      <name val="Aharoni"/>
      <charset val="177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1" applyFont="1"/>
    <xf numFmtId="0" fontId="8" fillId="0" borderId="0" xfId="0" applyFont="1" applyAlignment="1">
      <alignment wrapText="1"/>
    </xf>
    <xf numFmtId="0" fontId="7" fillId="0" borderId="0" xfId="1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0" fillId="0" borderId="0" xfId="0" applyFill="1"/>
    <xf numFmtId="0" fontId="2" fillId="0" borderId="5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0" fontId="15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0" xfId="0" applyFont="1"/>
    <xf numFmtId="0" fontId="16" fillId="0" borderId="0" xfId="0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0" fillId="0" borderId="0" xfId="1" applyFont="1"/>
    <xf numFmtId="0" fontId="21" fillId="0" borderId="0" xfId="0" applyFont="1" applyAlignment="1">
      <alignment wrapText="1"/>
    </xf>
    <xf numFmtId="0" fontId="20" fillId="0" borderId="0" xfId="1" applyFont="1" applyAlignme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0" fillId="0" borderId="0" xfId="1" applyFont="1" applyAlignment="1">
      <alignment horizontal="center"/>
    </xf>
    <xf numFmtId="0" fontId="21" fillId="0" borderId="0" xfId="0" applyFont="1"/>
    <xf numFmtId="0" fontId="20" fillId="0" borderId="0" xfId="1" applyFont="1" applyAlignment="1">
      <alignment horizontal="left" wrapText="1"/>
    </xf>
    <xf numFmtId="0" fontId="20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2" fontId="25" fillId="0" borderId="1" xfId="1" applyNumberFormat="1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2" fontId="27" fillId="0" borderId="1" xfId="1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/>
    <xf numFmtId="0" fontId="30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0" xfId="0" applyFont="1"/>
    <xf numFmtId="0" fontId="27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0" fontId="2" fillId="0" borderId="4" xfId="0" applyFont="1" applyBorder="1" applyAlignment="1">
      <alignment horizontal="center" vertical="center" wrapText="1"/>
    </xf>
    <xf numFmtId="0" fontId="16" fillId="0" borderId="0" xfId="0" applyFont="1" applyAlignment="1"/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21" fillId="0" borderId="0" xfId="0" applyFont="1" applyAlignment="1">
      <alignment wrapText="1"/>
    </xf>
    <xf numFmtId="0" fontId="9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0" fillId="0" borderId="0" xfId="0" applyAlignment="1"/>
    <xf numFmtId="0" fontId="5" fillId="0" borderId="0" xfId="1" applyFont="1" applyAlignment="1">
      <alignment horizontal="center"/>
    </xf>
    <xf numFmtId="0" fontId="16" fillId="0" borderId="0" xfId="0" applyFont="1" applyAlignment="1"/>
    <xf numFmtId="0" fontId="17" fillId="0" borderId="3" xfId="0" applyFont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2" fillId="0" borderId="1" xfId="1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2" fillId="0" borderId="5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/>
    <xf numFmtId="0" fontId="20" fillId="0" borderId="0" xfId="0" applyFont="1" applyAlignment="1">
      <alignment horizontal="center" wrapText="1"/>
    </xf>
    <xf numFmtId="0" fontId="31" fillId="0" borderId="2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view="pageBreakPreview" zoomScale="59" zoomScaleNormal="75" zoomScaleSheetLayoutView="59" workbookViewId="0">
      <selection activeCell="H14" sqref="H14"/>
    </sheetView>
  </sheetViews>
  <sheetFormatPr defaultRowHeight="12.75" x14ac:dyDescent="0.2"/>
  <cols>
    <col min="1" max="1" width="11.5703125" customWidth="1"/>
    <col min="2" max="2" width="27.7109375" customWidth="1"/>
    <col min="3" max="3" width="25.28515625" customWidth="1"/>
    <col min="4" max="4" width="18.7109375" customWidth="1"/>
    <col min="5" max="6" width="24.42578125" customWidth="1"/>
    <col min="7" max="7" width="24.85546875" customWidth="1"/>
    <col min="8" max="8" width="22.140625" customWidth="1"/>
    <col min="9" max="9" width="24.28515625" customWidth="1"/>
    <col min="10" max="10" width="21" customWidth="1"/>
    <col min="11" max="11" width="19.5703125" customWidth="1"/>
    <col min="12" max="12" width="19" customWidth="1"/>
    <col min="13" max="13" width="17.7109375" customWidth="1"/>
  </cols>
  <sheetData>
    <row r="1" spans="1:15" ht="34.5" customHeight="1" x14ac:dyDescent="0.2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8"/>
    </row>
    <row r="2" spans="1:15" ht="26.25" customHeight="1" x14ac:dyDescent="0.2">
      <c r="A2" s="83" t="s">
        <v>32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18"/>
    </row>
    <row r="3" spans="1:15" ht="30" customHeight="1" x14ac:dyDescent="0.2">
      <c r="A3" s="72" t="s">
        <v>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9"/>
    </row>
    <row r="4" spans="1:15" ht="24.75" customHeight="1" x14ac:dyDescent="0.2">
      <c r="A4" s="75" t="s">
        <v>0</v>
      </c>
      <c r="B4" s="74" t="s">
        <v>1</v>
      </c>
      <c r="C4" s="80" t="s">
        <v>15</v>
      </c>
      <c r="D4" s="80"/>
      <c r="E4" s="78" t="s">
        <v>7</v>
      </c>
      <c r="F4" s="75" t="s">
        <v>12</v>
      </c>
      <c r="G4" s="75" t="s">
        <v>21</v>
      </c>
      <c r="H4" s="76" t="s">
        <v>22</v>
      </c>
      <c r="I4" s="77"/>
      <c r="J4" s="73" t="s">
        <v>23</v>
      </c>
      <c r="K4" s="73"/>
      <c r="L4" s="25" t="s">
        <v>20</v>
      </c>
      <c r="M4" s="73" t="s">
        <v>11</v>
      </c>
    </row>
    <row r="5" spans="1:15" ht="48.75" customHeight="1" x14ac:dyDescent="0.2">
      <c r="A5" s="75"/>
      <c r="B5" s="75"/>
      <c r="C5" s="74" t="s">
        <v>16</v>
      </c>
      <c r="D5" s="74"/>
      <c r="E5" s="88"/>
      <c r="F5" s="75"/>
      <c r="G5" s="75"/>
      <c r="H5" s="78" t="s">
        <v>7</v>
      </c>
      <c r="I5" s="78" t="s">
        <v>12</v>
      </c>
      <c r="J5" s="74" t="s">
        <v>7</v>
      </c>
      <c r="K5" s="74" t="s">
        <v>12</v>
      </c>
      <c r="L5" s="21" t="s">
        <v>2</v>
      </c>
      <c r="M5" s="73"/>
    </row>
    <row r="6" spans="1:15" ht="24.75" customHeight="1" x14ac:dyDescent="0.2">
      <c r="A6" s="75"/>
      <c r="B6" s="75"/>
      <c r="C6" s="11" t="s">
        <v>3</v>
      </c>
      <c r="D6" s="11">
        <v>18</v>
      </c>
      <c r="E6" s="79"/>
      <c r="F6" s="75"/>
      <c r="G6" s="75"/>
      <c r="H6" s="79"/>
      <c r="I6" s="79"/>
      <c r="J6" s="74"/>
      <c r="K6" s="74"/>
      <c r="L6" s="53" t="s">
        <v>45</v>
      </c>
      <c r="M6" s="73"/>
    </row>
    <row r="7" spans="1:15" ht="44.25" customHeight="1" x14ac:dyDescent="0.2">
      <c r="A7" s="36">
        <v>1</v>
      </c>
      <c r="B7" s="45" t="s">
        <v>39</v>
      </c>
      <c r="C7" s="50" t="s">
        <v>57</v>
      </c>
      <c r="D7" s="46">
        <f t="shared" ref="D7:D11" si="0">IF(C7="AA",10, IF(C7="AB",9, IF(C7="BB",8, IF(C7="BC",7,IF(C7="CC",6, IF(C7="CD",5, IF(C7="DD",4,IF(C7="F",0))))))))</f>
        <v>8</v>
      </c>
      <c r="E7" s="46">
        <v>18</v>
      </c>
      <c r="F7" s="46">
        <f t="shared" ref="F7:F11" si="1">(D7*18)</f>
        <v>144</v>
      </c>
      <c r="G7" s="47">
        <f>F7/E7</f>
        <v>8</v>
      </c>
      <c r="H7" s="48">
        <v>32</v>
      </c>
      <c r="I7" s="48">
        <v>254</v>
      </c>
      <c r="J7" s="48">
        <v>28</v>
      </c>
      <c r="K7" s="37">
        <v>222</v>
      </c>
      <c r="L7" s="49">
        <f>(F7+K7+I7)/(E7+J7+H7)</f>
        <v>7.9487179487179489</v>
      </c>
      <c r="M7" s="38" t="str">
        <f>IF(L7&lt;6,"***", IF(L7&gt;=6,"-"))</f>
        <v>-</v>
      </c>
    </row>
    <row r="8" spans="1:15" ht="47.25" customHeight="1" x14ac:dyDescent="0.2">
      <c r="A8" s="36">
        <v>2</v>
      </c>
      <c r="B8" s="45" t="s">
        <v>40</v>
      </c>
      <c r="C8" s="45" t="s">
        <v>57</v>
      </c>
      <c r="D8" s="48">
        <f t="shared" si="0"/>
        <v>8</v>
      </c>
      <c r="E8" s="46">
        <v>18</v>
      </c>
      <c r="F8" s="46">
        <f t="shared" si="1"/>
        <v>144</v>
      </c>
      <c r="G8" s="47">
        <f t="shared" ref="G8:G11" si="2">F8/E8</f>
        <v>8</v>
      </c>
      <c r="H8" s="48">
        <v>32</v>
      </c>
      <c r="I8" s="65">
        <v>292</v>
      </c>
      <c r="J8" s="48">
        <v>28</v>
      </c>
      <c r="K8" s="37">
        <v>226</v>
      </c>
      <c r="L8" s="49">
        <f t="shared" ref="L8:L11" si="3">(F8+K8+I8)/(E8+J8+H8)</f>
        <v>8.4871794871794872</v>
      </c>
      <c r="M8" s="38" t="str">
        <f t="shared" ref="M8:M11" si="4">IF(L8&lt;6,"***", IF(L8&gt;=6,"-"))</f>
        <v>-</v>
      </c>
    </row>
    <row r="9" spans="1:15" ht="49.5" customHeight="1" x14ac:dyDescent="0.2">
      <c r="A9" s="36">
        <v>3</v>
      </c>
      <c r="B9" s="45" t="s">
        <v>42</v>
      </c>
      <c r="C9" s="45" t="s">
        <v>56</v>
      </c>
      <c r="D9" s="48">
        <f t="shared" ref="D9" si="5">IF(C9="AA",10, IF(C9="AB",9, IF(C9="BB",8, IF(C9="BC",7,IF(C9="CC",6, IF(C9="CD",5, IF(C9="DD",4,IF(C9="F",0))))))))</f>
        <v>9</v>
      </c>
      <c r="E9" s="46">
        <v>18</v>
      </c>
      <c r="F9" s="46">
        <f t="shared" ref="F9" si="6">(D9*18)</f>
        <v>162</v>
      </c>
      <c r="G9" s="47">
        <f t="shared" ref="G9" si="7">F9/E9</f>
        <v>9</v>
      </c>
      <c r="H9" s="48">
        <v>32</v>
      </c>
      <c r="I9" s="48">
        <v>280</v>
      </c>
      <c r="J9" s="48">
        <v>28</v>
      </c>
      <c r="K9" s="37">
        <v>204</v>
      </c>
      <c r="L9" s="49">
        <f t="shared" ref="L9" si="8">(F9+K9+I9)/(E9+J9+H9)</f>
        <v>8.2820512820512828</v>
      </c>
      <c r="M9" s="38" t="str">
        <f t="shared" ref="M9" si="9">IF(L9&lt;6,"***", IF(L9&gt;=6,"-"))</f>
        <v>-</v>
      </c>
    </row>
    <row r="10" spans="1:15" s="16" customFormat="1" ht="48" customHeight="1" x14ac:dyDescent="0.2">
      <c r="A10" s="36">
        <v>4</v>
      </c>
      <c r="B10" s="45" t="s">
        <v>43</v>
      </c>
      <c r="C10" s="50" t="s">
        <v>57</v>
      </c>
      <c r="D10" s="46">
        <f t="shared" si="0"/>
        <v>8</v>
      </c>
      <c r="E10" s="46">
        <v>18</v>
      </c>
      <c r="F10" s="46">
        <f t="shared" si="1"/>
        <v>144</v>
      </c>
      <c r="G10" s="47">
        <f t="shared" si="2"/>
        <v>8</v>
      </c>
      <c r="H10" s="48">
        <v>32</v>
      </c>
      <c r="I10" s="48">
        <v>236</v>
      </c>
      <c r="J10" s="48">
        <v>28</v>
      </c>
      <c r="K10" s="37">
        <v>172</v>
      </c>
      <c r="L10" s="49">
        <f t="shared" si="3"/>
        <v>7.0769230769230766</v>
      </c>
      <c r="M10" s="38" t="str">
        <f t="shared" si="4"/>
        <v>-</v>
      </c>
    </row>
    <row r="11" spans="1:15" ht="52.5" customHeight="1" x14ac:dyDescent="0.2">
      <c r="A11" s="36">
        <v>5</v>
      </c>
      <c r="B11" s="45" t="s">
        <v>44</v>
      </c>
      <c r="C11" s="45" t="s">
        <v>57</v>
      </c>
      <c r="D11" s="48">
        <f t="shared" si="0"/>
        <v>8</v>
      </c>
      <c r="E11" s="46">
        <v>18</v>
      </c>
      <c r="F11" s="46">
        <f t="shared" si="1"/>
        <v>144</v>
      </c>
      <c r="G11" s="47">
        <f t="shared" si="2"/>
        <v>8</v>
      </c>
      <c r="H11" s="48">
        <v>32</v>
      </c>
      <c r="I11" s="48">
        <v>242</v>
      </c>
      <c r="J11" s="48">
        <v>28</v>
      </c>
      <c r="K11" s="37">
        <v>186</v>
      </c>
      <c r="L11" s="49">
        <f t="shared" si="3"/>
        <v>7.333333333333333</v>
      </c>
      <c r="M11" s="38" t="str">
        <f t="shared" si="4"/>
        <v>-</v>
      </c>
    </row>
    <row r="12" spans="1:15" ht="12.75" customHeight="1" x14ac:dyDescent="0.2">
      <c r="A12" s="1"/>
      <c r="B12" s="90"/>
      <c r="C12" s="90"/>
      <c r="D12" s="90"/>
      <c r="E12" s="90"/>
      <c r="F12" s="90"/>
      <c r="G12" s="1"/>
      <c r="H12" s="1"/>
      <c r="I12" s="1"/>
      <c r="J12" s="1"/>
    </row>
    <row r="13" spans="1:15" ht="24.75" customHeight="1" x14ac:dyDescent="0.2">
      <c r="B13" s="91"/>
      <c r="C13" s="91"/>
      <c r="D13" s="91"/>
      <c r="E13" s="91"/>
      <c r="F13" s="91"/>
    </row>
    <row r="14" spans="1:15" ht="89.25" customHeight="1" x14ac:dyDescent="0.3">
      <c r="B14" s="89" t="s">
        <v>4</v>
      </c>
      <c r="C14" s="89"/>
      <c r="D14" s="27" t="s">
        <v>24</v>
      </c>
      <c r="E14" s="28"/>
      <c r="F14" s="29" t="s">
        <v>25</v>
      </c>
      <c r="G14" s="29"/>
      <c r="H14" s="29"/>
      <c r="I14" s="29" t="s">
        <v>26</v>
      </c>
      <c r="J14" s="81" t="s">
        <v>14</v>
      </c>
      <c r="K14" s="81"/>
      <c r="L14" s="82"/>
      <c r="M14" s="28"/>
      <c r="N14" s="4"/>
      <c r="O14" s="4"/>
    </row>
    <row r="15" spans="1:15" ht="18" x14ac:dyDescent="0.25">
      <c r="B15" s="9"/>
      <c r="C15" s="9"/>
      <c r="D15" s="7"/>
      <c r="E15" s="8"/>
      <c r="F15" s="8"/>
      <c r="G15" s="8"/>
      <c r="H15" s="8"/>
      <c r="I15" s="8"/>
      <c r="J15" s="4"/>
      <c r="K15" s="24" t="s">
        <v>5</v>
      </c>
    </row>
    <row r="16" spans="1:15" ht="15.75" x14ac:dyDescent="0.25">
      <c r="B16" s="84"/>
      <c r="C16" s="85"/>
      <c r="D16" s="85"/>
      <c r="E16" s="8"/>
      <c r="F16" s="8"/>
      <c r="G16" s="8"/>
      <c r="H16" s="8"/>
      <c r="I16" s="8"/>
      <c r="J16" s="4"/>
      <c r="K16" s="6"/>
    </row>
    <row r="17" spans="2:11" ht="48.75" customHeight="1" x14ac:dyDescent="0.25">
      <c r="B17" s="86"/>
      <c r="C17" s="87"/>
      <c r="D17" s="87"/>
      <c r="E17" s="8"/>
      <c r="F17" s="8"/>
      <c r="G17" s="8"/>
      <c r="H17" s="8"/>
      <c r="I17" s="8"/>
      <c r="J17" s="4"/>
      <c r="K17" s="6"/>
    </row>
    <row r="18" spans="2:11" ht="15" x14ac:dyDescent="0.2">
      <c r="B18" s="10"/>
      <c r="C18" s="10"/>
      <c r="D18" s="10"/>
      <c r="E18" s="10"/>
      <c r="F18" s="10"/>
      <c r="G18" s="10"/>
      <c r="H18" s="10"/>
      <c r="I18" s="10"/>
    </row>
    <row r="23" spans="2:11" x14ac:dyDescent="0.2">
      <c r="E23" s="23" t="s">
        <v>5</v>
      </c>
    </row>
    <row r="24" spans="2:11" x14ac:dyDescent="0.2">
      <c r="E24" t="s">
        <v>5</v>
      </c>
    </row>
  </sheetData>
  <mergeCells count="22">
    <mergeCell ref="J14:L14"/>
    <mergeCell ref="A2:M2"/>
    <mergeCell ref="B16:D16"/>
    <mergeCell ref="B17:D17"/>
    <mergeCell ref="E4:E6"/>
    <mergeCell ref="B14:C14"/>
    <mergeCell ref="B12:F13"/>
    <mergeCell ref="A1:M1"/>
    <mergeCell ref="A3:M3"/>
    <mergeCell ref="J4:K4"/>
    <mergeCell ref="M4:M6"/>
    <mergeCell ref="J5:J6"/>
    <mergeCell ref="K5:K6"/>
    <mergeCell ref="F4:F6"/>
    <mergeCell ref="G4:G6"/>
    <mergeCell ref="C5:D5"/>
    <mergeCell ref="H4:I4"/>
    <mergeCell ref="H5:H6"/>
    <mergeCell ref="I5:I6"/>
    <mergeCell ref="A4:A6"/>
    <mergeCell ref="B4:B6"/>
    <mergeCell ref="C4:D4"/>
  </mergeCells>
  <printOptions horizontalCentered="1"/>
  <pageMargins left="0.51181102362204722" right="0.43307086614173229" top="0.55118110236220474" bottom="0.55118110236220474" header="0.31496062992125984" footer="0.51181102362204722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3"/>
  <sheetViews>
    <sheetView tabSelected="1" topLeftCell="B1" workbookViewId="0">
      <selection activeCell="N8" sqref="N8"/>
    </sheetView>
  </sheetViews>
  <sheetFormatPr defaultRowHeight="12.75" x14ac:dyDescent="0.2"/>
  <cols>
    <col min="1" max="1" width="8.140625" customWidth="1"/>
    <col min="2" max="2" width="20.5703125" customWidth="1"/>
    <col min="3" max="3" width="14" customWidth="1"/>
    <col min="4" max="4" width="13.42578125" customWidth="1"/>
    <col min="5" max="5" width="12.28515625" customWidth="1"/>
    <col min="6" max="6" width="13.140625" customWidth="1"/>
    <col min="7" max="7" width="11.42578125" customWidth="1"/>
    <col min="8" max="9" width="10.85546875" customWidth="1"/>
    <col min="10" max="10" width="10.28515625" customWidth="1"/>
    <col min="11" max="11" width="10" customWidth="1"/>
    <col min="12" max="12" width="10.5703125" customWidth="1"/>
    <col min="13" max="13" width="10.28515625" customWidth="1"/>
    <col min="14" max="14" width="11.28515625" customWidth="1"/>
    <col min="15" max="15" width="9.140625" customWidth="1"/>
    <col min="16" max="16" width="0.28515625" customWidth="1"/>
    <col min="17" max="20" width="9.140625" hidden="1" customWidth="1"/>
    <col min="21" max="21" width="1.140625" customWidth="1"/>
  </cols>
  <sheetData>
    <row r="1" spans="1:21" ht="36.75" customHeight="1" x14ac:dyDescent="0.2"/>
    <row r="2" spans="1:21" ht="24.75" customHeight="1" x14ac:dyDescent="0.35">
      <c r="A2" s="103" t="s">
        <v>52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21" ht="18.75" customHeight="1" x14ac:dyDescent="0.2">
      <c r="A3" s="93" t="s">
        <v>53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23.25" x14ac:dyDescent="0.2">
      <c r="A4" s="94" t="s">
        <v>54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</row>
    <row r="5" spans="1:21" ht="18.75" customHeight="1" x14ac:dyDescent="0.2">
      <c r="A5" s="97" t="s">
        <v>0</v>
      </c>
      <c r="B5" s="98" t="s">
        <v>1</v>
      </c>
      <c r="C5" s="98" t="s">
        <v>46</v>
      </c>
      <c r="D5" s="98"/>
      <c r="E5" s="98" t="s">
        <v>47</v>
      </c>
      <c r="F5" s="98"/>
      <c r="G5" s="61"/>
      <c r="H5" s="61"/>
      <c r="I5" s="69"/>
      <c r="J5" s="106" t="s">
        <v>10</v>
      </c>
      <c r="K5" s="105"/>
      <c r="L5" s="104" t="s">
        <v>19</v>
      </c>
      <c r="M5" s="105"/>
      <c r="N5" s="107" t="s">
        <v>58</v>
      </c>
      <c r="O5" s="51" t="s">
        <v>2</v>
      </c>
    </row>
    <row r="6" spans="1:21" ht="36" customHeight="1" thickBot="1" x14ac:dyDescent="0.25">
      <c r="A6" s="97"/>
      <c r="B6" s="97"/>
      <c r="C6" s="98" t="s">
        <v>48</v>
      </c>
      <c r="D6" s="98"/>
      <c r="E6" s="98" t="s">
        <v>49</v>
      </c>
      <c r="F6" s="98"/>
      <c r="G6" s="63" t="s">
        <v>7</v>
      </c>
      <c r="H6" s="63" t="s">
        <v>20</v>
      </c>
      <c r="I6" s="136" t="s">
        <v>29</v>
      </c>
      <c r="J6" s="99"/>
      <c r="K6" s="100"/>
      <c r="L6" s="101"/>
      <c r="M6" s="102"/>
      <c r="N6" s="107"/>
      <c r="O6" s="51" t="s">
        <v>50</v>
      </c>
    </row>
    <row r="7" spans="1:21" ht="18.75" x14ac:dyDescent="0.2">
      <c r="A7" s="97"/>
      <c r="B7" s="97"/>
      <c r="C7" s="3" t="s">
        <v>3</v>
      </c>
      <c r="D7" s="3">
        <v>6</v>
      </c>
      <c r="E7" s="3" t="s">
        <v>3</v>
      </c>
      <c r="F7" s="3">
        <v>4</v>
      </c>
      <c r="G7" s="62"/>
      <c r="H7" s="62" t="s">
        <v>12</v>
      </c>
      <c r="I7" s="70" t="s">
        <v>20</v>
      </c>
      <c r="J7" s="62" t="s">
        <v>7</v>
      </c>
      <c r="K7" s="67" t="s">
        <v>12</v>
      </c>
      <c r="L7" s="62" t="s">
        <v>7</v>
      </c>
      <c r="M7" s="67" t="s">
        <v>12</v>
      </c>
      <c r="N7" s="107"/>
      <c r="O7" s="54">
        <v>6</v>
      </c>
    </row>
    <row r="8" spans="1:21" ht="19.5" x14ac:dyDescent="0.2">
      <c r="A8" s="55">
        <v>1</v>
      </c>
      <c r="B8" s="56" t="s">
        <v>41</v>
      </c>
      <c r="C8" s="56" t="s">
        <v>56</v>
      </c>
      <c r="D8" s="57">
        <f t="shared" ref="D8:D9" si="0">IF(C8="AA",10, IF(C8="AB",9, IF(C8="BB",8, IF(C8="BC",7,IF(C8="CC",6, IF(C8="CD",5, IF(C8="DD",4,IF(C8="F",0))))))))</f>
        <v>9</v>
      </c>
      <c r="E8" s="56" t="s">
        <v>55</v>
      </c>
      <c r="F8" s="58">
        <f t="shared" ref="F8:F9" si="1">IF(E8="AA",10, IF(E8="AB",9, IF(E8="BB",8, IF(E8="BC",7,IF(E8="CC",6, IF(E8="CD",5, IF(E8="DD",4,IF(E8="F",0))))))))</f>
        <v>10</v>
      </c>
      <c r="G8" s="58">
        <v>10</v>
      </c>
      <c r="H8" s="58">
        <f>(D8*6+F8*4)</f>
        <v>94</v>
      </c>
      <c r="I8" s="58">
        <f>H8/G8</f>
        <v>9.4</v>
      </c>
      <c r="J8" s="58">
        <v>18</v>
      </c>
      <c r="K8" s="58">
        <v>168</v>
      </c>
      <c r="L8" s="58">
        <v>18</v>
      </c>
      <c r="M8" s="58">
        <v>168</v>
      </c>
      <c r="N8" s="59">
        <f>(H8+K8+M8)/(G8+J8+L8)</f>
        <v>9.3478260869565215</v>
      </c>
      <c r="O8" s="60" t="str">
        <f t="shared" ref="O8:O9" si="2">IF(N8&lt;6,"***", IF(N8&gt;=6,"-"))</f>
        <v>-</v>
      </c>
    </row>
    <row r="9" spans="1:21" ht="19.5" x14ac:dyDescent="0.2">
      <c r="A9" s="55">
        <v>2</v>
      </c>
      <c r="B9" s="56" t="s">
        <v>51</v>
      </c>
      <c r="C9" s="56" t="s">
        <v>59</v>
      </c>
      <c r="D9" s="57">
        <f t="shared" si="0"/>
        <v>7</v>
      </c>
      <c r="E9" s="56" t="s">
        <v>55</v>
      </c>
      <c r="F9" s="58">
        <f t="shared" si="1"/>
        <v>10</v>
      </c>
      <c r="G9" s="58">
        <v>10</v>
      </c>
      <c r="H9" s="58">
        <f>(D9*6+F9*4)</f>
        <v>82</v>
      </c>
      <c r="I9" s="58">
        <f>H9/G9</f>
        <v>8.1999999999999993</v>
      </c>
      <c r="J9" s="58">
        <v>18</v>
      </c>
      <c r="K9" s="58">
        <v>150</v>
      </c>
      <c r="L9" s="58">
        <v>18</v>
      </c>
      <c r="M9" s="58">
        <v>144</v>
      </c>
      <c r="N9" s="59">
        <f>(H9+K9+M9)/(G9+J9+L9)</f>
        <v>8.1739130434782616</v>
      </c>
      <c r="O9" s="60" t="str">
        <f t="shared" si="2"/>
        <v>-</v>
      </c>
    </row>
    <row r="13" spans="1:21" ht="18" x14ac:dyDescent="0.25">
      <c r="A13" s="92" t="s">
        <v>4</v>
      </c>
      <c r="B13" s="92"/>
      <c r="C13" s="92" t="s">
        <v>24</v>
      </c>
      <c r="D13" s="92"/>
      <c r="E13" s="52"/>
      <c r="F13" s="52" t="s">
        <v>60</v>
      </c>
      <c r="G13" s="66"/>
      <c r="H13" s="66"/>
      <c r="I13" s="68"/>
      <c r="J13" s="66"/>
      <c r="K13" s="66" t="s">
        <v>61</v>
      </c>
      <c r="L13" s="66"/>
      <c r="M13" s="66" t="s">
        <v>62</v>
      </c>
      <c r="N13" s="64"/>
      <c r="O13" s="64"/>
    </row>
  </sheetData>
  <mergeCells count="16">
    <mergeCell ref="A2:N2"/>
    <mergeCell ref="L5:M5"/>
    <mergeCell ref="J5:K5"/>
    <mergeCell ref="N5:N7"/>
    <mergeCell ref="C6:D6"/>
    <mergeCell ref="E6:F6"/>
    <mergeCell ref="A13:B13"/>
    <mergeCell ref="C13:D13"/>
    <mergeCell ref="A3:U3"/>
    <mergeCell ref="A4:U4"/>
    <mergeCell ref="A5:A7"/>
    <mergeCell ref="B5:B7"/>
    <mergeCell ref="C5:D5"/>
    <mergeCell ref="E5:F5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"/>
  <sheetViews>
    <sheetView view="pageBreakPreview" zoomScale="57" zoomScaleNormal="75" zoomScaleSheetLayoutView="57" workbookViewId="0">
      <selection activeCell="K14" sqref="K14"/>
    </sheetView>
  </sheetViews>
  <sheetFormatPr defaultRowHeight="12.75" x14ac:dyDescent="0.2"/>
  <cols>
    <col min="1" max="1" width="6.28515625" customWidth="1"/>
    <col min="2" max="2" width="28.42578125" customWidth="1"/>
    <col min="3" max="3" width="20" customWidth="1"/>
    <col min="4" max="4" width="21.85546875" customWidth="1"/>
    <col min="5" max="5" width="21" customWidth="1"/>
    <col min="6" max="6" width="22.140625" customWidth="1"/>
    <col min="7" max="7" width="23.42578125" customWidth="1"/>
    <col min="8" max="8" width="21.140625" customWidth="1"/>
    <col min="9" max="9" width="20.42578125" customWidth="1"/>
    <col min="10" max="10" width="18.7109375" customWidth="1"/>
    <col min="11" max="11" width="17.42578125" customWidth="1"/>
    <col min="12" max="12" width="21.42578125" customWidth="1"/>
    <col min="13" max="13" width="20.42578125" customWidth="1"/>
    <col min="14" max="14" width="61.5703125" customWidth="1"/>
  </cols>
  <sheetData>
    <row r="1" spans="1:14" x14ac:dyDescent="0.2">
      <c r="B1" t="s">
        <v>27</v>
      </c>
      <c r="C1" t="s">
        <v>28</v>
      </c>
      <c r="G1" t="s">
        <v>29</v>
      </c>
      <c r="L1" t="s">
        <v>2</v>
      </c>
    </row>
    <row r="2" spans="1:14" ht="36.75" customHeight="1" x14ac:dyDescent="0.2">
      <c r="A2" s="119" t="s">
        <v>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ht="30" customHeight="1" x14ac:dyDescent="0.2">
      <c r="A3" s="17"/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0"/>
      <c r="N3" s="20"/>
    </row>
    <row r="4" spans="1:14" ht="39.75" customHeight="1" x14ac:dyDescent="0.2">
      <c r="A4" s="121" t="s">
        <v>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ht="26.25" customHeight="1" x14ac:dyDescent="0.2">
      <c r="A5" s="97" t="s">
        <v>0</v>
      </c>
      <c r="B5" s="133" t="s">
        <v>13</v>
      </c>
      <c r="C5" s="126" t="s">
        <v>15</v>
      </c>
      <c r="D5" s="127"/>
      <c r="E5" s="108" t="s">
        <v>7</v>
      </c>
      <c r="F5" s="108" t="s">
        <v>12</v>
      </c>
      <c r="G5" s="125" t="s">
        <v>18</v>
      </c>
      <c r="H5" s="111" t="s">
        <v>19</v>
      </c>
      <c r="I5" s="112"/>
      <c r="J5" s="123" t="s">
        <v>10</v>
      </c>
      <c r="K5" s="124"/>
      <c r="L5" s="26" t="s">
        <v>20</v>
      </c>
      <c r="M5" s="130" t="s">
        <v>11</v>
      </c>
    </row>
    <row r="6" spans="1:14" ht="81" customHeight="1" x14ac:dyDescent="0.2">
      <c r="A6" s="109"/>
      <c r="B6" s="135"/>
      <c r="C6" s="126" t="s">
        <v>17</v>
      </c>
      <c r="D6" s="127"/>
      <c r="E6" s="109"/>
      <c r="F6" s="109"/>
      <c r="G6" s="113"/>
      <c r="H6" s="113" t="s">
        <v>7</v>
      </c>
      <c r="I6" s="113" t="s">
        <v>12</v>
      </c>
      <c r="J6" s="133" t="s">
        <v>7</v>
      </c>
      <c r="K6" s="133" t="s">
        <v>12</v>
      </c>
      <c r="L6" s="21" t="s">
        <v>2</v>
      </c>
      <c r="M6" s="131"/>
    </row>
    <row r="7" spans="1:14" ht="27" customHeight="1" x14ac:dyDescent="0.2">
      <c r="A7" s="110"/>
      <c r="B7" s="134"/>
      <c r="C7" s="3" t="s">
        <v>3</v>
      </c>
      <c r="D7" s="3">
        <v>20</v>
      </c>
      <c r="E7" s="110"/>
      <c r="F7" s="110"/>
      <c r="G7" s="114"/>
      <c r="H7" s="114"/>
      <c r="I7" s="114"/>
      <c r="J7" s="134"/>
      <c r="K7" s="134"/>
      <c r="L7" s="22" t="s">
        <v>34</v>
      </c>
      <c r="M7" s="132"/>
    </row>
    <row r="8" spans="1:14" ht="45.75" customHeight="1" x14ac:dyDescent="0.2">
      <c r="A8" s="30">
        <v>1</v>
      </c>
      <c r="B8" s="39" t="s">
        <v>35</v>
      </c>
      <c r="C8" s="39" t="s">
        <v>56</v>
      </c>
      <c r="D8" s="40">
        <f t="shared" ref="D8:D10" si="0">IF(C8="AA",10, IF(C8="AB",9, IF(C8="BB",8, IF(C8="BC",7,IF(C8="CC",6, IF(C8="CD",5, IF(C8="DD",4,IF(C8="F",0))))))))</f>
        <v>9</v>
      </c>
      <c r="E8" s="41">
        <v>20</v>
      </c>
      <c r="F8" s="41">
        <f>(D8*E8)</f>
        <v>180</v>
      </c>
      <c r="G8" s="42">
        <f t="shared" ref="G8:G11" si="1">F8/E8</f>
        <v>9</v>
      </c>
      <c r="H8" s="40">
        <v>30</v>
      </c>
      <c r="I8" s="40">
        <v>266</v>
      </c>
      <c r="J8" s="39">
        <v>30</v>
      </c>
      <c r="K8" s="41">
        <v>266</v>
      </c>
      <c r="L8" s="43">
        <f t="shared" ref="L8:L11" si="2">(F8+K8+I8)/(E8+J8+H8)</f>
        <v>8.9</v>
      </c>
      <c r="M8" s="44" t="str">
        <f t="shared" ref="M8:M11" si="3">IF(L8&lt;6,"***", IF(L8&gt;=6,"-"))</f>
        <v>-</v>
      </c>
    </row>
    <row r="9" spans="1:14" ht="42" customHeight="1" x14ac:dyDescent="0.2">
      <c r="A9" s="30">
        <v>2</v>
      </c>
      <c r="B9" s="39" t="s">
        <v>36</v>
      </c>
      <c r="C9" s="39" t="s">
        <v>57</v>
      </c>
      <c r="D9" s="40">
        <f t="shared" si="0"/>
        <v>8</v>
      </c>
      <c r="E9" s="41">
        <v>20</v>
      </c>
      <c r="F9" s="41">
        <f t="shared" ref="F9:F11" si="4">(D9*E9)</f>
        <v>160</v>
      </c>
      <c r="G9" s="42">
        <f t="shared" si="1"/>
        <v>8</v>
      </c>
      <c r="H9" s="40">
        <v>30</v>
      </c>
      <c r="I9" s="40">
        <v>272</v>
      </c>
      <c r="J9" s="39">
        <v>30</v>
      </c>
      <c r="K9" s="41">
        <v>250</v>
      </c>
      <c r="L9" s="43">
        <f t="shared" si="2"/>
        <v>8.5250000000000004</v>
      </c>
      <c r="M9" s="44" t="str">
        <f t="shared" si="3"/>
        <v>-</v>
      </c>
    </row>
    <row r="10" spans="1:14" ht="42" customHeight="1" x14ac:dyDescent="0.2">
      <c r="A10" s="30">
        <v>3</v>
      </c>
      <c r="B10" s="39" t="s">
        <v>37</v>
      </c>
      <c r="C10" s="39" t="s">
        <v>56</v>
      </c>
      <c r="D10" s="40">
        <f t="shared" si="0"/>
        <v>9</v>
      </c>
      <c r="E10" s="41">
        <v>20</v>
      </c>
      <c r="F10" s="41">
        <f t="shared" si="4"/>
        <v>180</v>
      </c>
      <c r="G10" s="42">
        <f t="shared" si="1"/>
        <v>9</v>
      </c>
      <c r="H10" s="40">
        <v>30</v>
      </c>
      <c r="I10" s="40">
        <v>280</v>
      </c>
      <c r="J10" s="39">
        <v>30</v>
      </c>
      <c r="K10" s="41">
        <v>256</v>
      </c>
      <c r="L10" s="43">
        <f t="shared" si="2"/>
        <v>8.9499999999999993</v>
      </c>
      <c r="M10" s="44" t="str">
        <f t="shared" si="3"/>
        <v>-</v>
      </c>
    </row>
    <row r="11" spans="1:14" ht="43.5" customHeight="1" x14ac:dyDescent="0.2">
      <c r="A11" s="30">
        <v>4</v>
      </c>
      <c r="B11" s="39" t="s">
        <v>38</v>
      </c>
      <c r="C11" s="39" t="s">
        <v>56</v>
      </c>
      <c r="D11" s="40">
        <f t="shared" ref="D11" si="5">IF(C11="AA",10, IF(C11="AB",9, IF(C11="BB",8, IF(C11="BC",7,IF(C11="CC",6, IF(C11="CD",5, IF(C11="DD",4,IF(C11="F",0))))))))</f>
        <v>9</v>
      </c>
      <c r="E11" s="41">
        <v>20</v>
      </c>
      <c r="F11" s="41">
        <f t="shared" si="4"/>
        <v>180</v>
      </c>
      <c r="G11" s="42">
        <f t="shared" si="1"/>
        <v>9</v>
      </c>
      <c r="H11" s="40">
        <v>30</v>
      </c>
      <c r="I11" s="40">
        <v>246</v>
      </c>
      <c r="J11" s="39">
        <v>30</v>
      </c>
      <c r="K11" s="41">
        <v>256</v>
      </c>
      <c r="L11" s="43">
        <f t="shared" si="2"/>
        <v>8.5250000000000004</v>
      </c>
      <c r="M11" s="44" t="str">
        <f t="shared" si="3"/>
        <v>-</v>
      </c>
    </row>
    <row r="12" spans="1:14" ht="35.25" customHeight="1" x14ac:dyDescent="0.25">
      <c r="A12" s="12"/>
      <c r="B12" s="128"/>
      <c r="C12" s="128"/>
      <c r="D12" s="128"/>
      <c r="E12" s="14"/>
      <c r="F12" s="15"/>
      <c r="G12" s="13"/>
      <c r="H12" s="13"/>
      <c r="I12" s="13"/>
    </row>
    <row r="13" spans="1:14" x14ac:dyDescent="0.2">
      <c r="A13" s="1"/>
      <c r="B13" s="115"/>
      <c r="C13" s="116"/>
      <c r="D13" s="116"/>
      <c r="E13" s="1"/>
      <c r="F13" s="1"/>
      <c r="G13" s="1"/>
      <c r="H13" s="1"/>
      <c r="I13" s="1"/>
    </row>
    <row r="14" spans="1:14" x14ac:dyDescent="0.2">
      <c r="A14" s="1"/>
      <c r="B14" s="1"/>
      <c r="C14" s="1"/>
      <c r="D14" s="2"/>
      <c r="E14" s="1"/>
      <c r="F14" s="1"/>
      <c r="G14" s="1"/>
      <c r="H14" s="1"/>
      <c r="I14" s="1"/>
    </row>
    <row r="15" spans="1:14" ht="38.25" customHeight="1" x14ac:dyDescent="0.2"/>
    <row r="16" spans="1:14" ht="18" customHeight="1" x14ac:dyDescent="0.3">
      <c r="A16" s="33"/>
      <c r="B16" s="32" t="s">
        <v>4</v>
      </c>
      <c r="C16" s="27"/>
      <c r="D16" s="34" t="s">
        <v>24</v>
      </c>
      <c r="E16" s="31"/>
      <c r="F16" s="31"/>
      <c r="G16" s="35" t="s">
        <v>25</v>
      </c>
      <c r="H16" s="33"/>
      <c r="I16" s="33"/>
      <c r="J16" s="35" t="s">
        <v>31</v>
      </c>
      <c r="K16" s="31"/>
      <c r="L16" s="129" t="s">
        <v>14</v>
      </c>
      <c r="M16" s="129"/>
      <c r="N16" s="4"/>
    </row>
    <row r="17" spans="2:10" ht="18" x14ac:dyDescent="0.25">
      <c r="B17" s="9"/>
      <c r="C17" s="7"/>
      <c r="D17" s="7"/>
      <c r="E17" s="8"/>
      <c r="F17" s="8"/>
      <c r="G17" s="4"/>
      <c r="H17" s="4"/>
      <c r="I17" s="4"/>
      <c r="J17" s="5"/>
    </row>
    <row r="18" spans="2:10" ht="15.75" x14ac:dyDescent="0.25">
      <c r="B18" s="7"/>
      <c r="C18" s="7"/>
      <c r="D18" s="7"/>
      <c r="E18" s="8"/>
      <c r="F18" s="8"/>
      <c r="G18" s="4"/>
      <c r="H18" s="4"/>
      <c r="I18" s="4"/>
      <c r="J18" s="6"/>
    </row>
    <row r="19" spans="2:10" ht="21.75" customHeight="1" x14ac:dyDescent="0.2">
      <c r="B19" s="117"/>
      <c r="C19" s="118"/>
      <c r="D19" s="118"/>
      <c r="E19" s="8"/>
      <c r="F19" s="8"/>
      <c r="G19" s="4"/>
      <c r="H19" s="4"/>
      <c r="I19" s="4"/>
      <c r="J19" s="6"/>
    </row>
    <row r="20" spans="2:10" ht="29.25" customHeight="1" x14ac:dyDescent="0.2"/>
  </sheetData>
  <mergeCells count="21">
    <mergeCell ref="B13:D13"/>
    <mergeCell ref="B19:D19"/>
    <mergeCell ref="A2:L2"/>
    <mergeCell ref="B3:L3"/>
    <mergeCell ref="A4:L4"/>
    <mergeCell ref="J5:K5"/>
    <mergeCell ref="G5:G7"/>
    <mergeCell ref="C6:D6"/>
    <mergeCell ref="B12:D12"/>
    <mergeCell ref="L16:M16"/>
    <mergeCell ref="M5:M7"/>
    <mergeCell ref="J6:J7"/>
    <mergeCell ref="K6:K7"/>
    <mergeCell ref="A5:A7"/>
    <mergeCell ref="B5:B7"/>
    <mergeCell ref="C5:D5"/>
    <mergeCell ref="E5:E7"/>
    <mergeCell ref="F5:F7"/>
    <mergeCell ref="H5:I5"/>
    <mergeCell ref="H6:H7"/>
    <mergeCell ref="I6:I7"/>
  </mergeCells>
  <printOptions horizontalCentered="1"/>
  <pageMargins left="0.39370078740157483" right="0.27559055118110237" top="0.39370078740157483" bottom="0.55118110236220474" header="0.31496062992125984" footer="0.51181102362204722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 VLSID 3RD 2017</vt:lpstr>
      <vt:lpstr>3rd P T 2017</vt:lpstr>
      <vt:lpstr>CSP 3RD 2017</vt:lpstr>
      <vt:lpstr>'CSP 3RD 2017'!Print_Area</vt:lpstr>
      <vt:lpstr>'ME VLSID 3RD 2017'!Print_Area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K R Bhattacharjee</cp:lastModifiedBy>
  <cp:lastPrinted>2018-12-22T06:13:50Z</cp:lastPrinted>
  <dcterms:created xsi:type="dcterms:W3CDTF">2001-12-31T20:47:51Z</dcterms:created>
  <dcterms:modified xsi:type="dcterms:W3CDTF">2018-12-22T06:18:42Z</dcterms:modified>
</cp:coreProperties>
</file>